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40" i="1"/>
  <c r="D40"/>
  <c r="E36"/>
  <c r="D36"/>
  <c r="E41"/>
  <c r="D41"/>
  <c r="E37"/>
  <c r="D3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G5"/>
  <c r="F5"/>
</calcChain>
</file>

<file path=xl/sharedStrings.xml><?xml version="1.0" encoding="utf-8"?>
<sst xmlns="http://schemas.openxmlformats.org/spreadsheetml/2006/main" count="130" uniqueCount="90">
  <si>
    <t>Показники</t>
  </si>
  <si>
    <t>1.</t>
  </si>
  <si>
    <t>Обсяг реалізації продукції без ПДВ</t>
  </si>
  <si>
    <t>Один.вим.</t>
  </si>
  <si>
    <t>№ п/п</t>
  </si>
  <si>
    <t>т.грн.</t>
  </si>
  <si>
    <t>в т.ч. експорт</t>
  </si>
  <si>
    <t>%</t>
  </si>
  <si>
    <t xml:space="preserve">2. </t>
  </si>
  <si>
    <t>Реалізація матеріалів круглих</t>
  </si>
  <si>
    <t>т.кбм</t>
  </si>
  <si>
    <t>в т.ч. експорт лісоматеріалів круглих</t>
  </si>
  <si>
    <t>питома вага експорту (кбм)</t>
  </si>
  <si>
    <t xml:space="preserve">Реалізація на 1 га загальної плоші земель,які перебувають у постійному користуванні </t>
  </si>
  <si>
    <t>грн.</t>
  </si>
  <si>
    <t xml:space="preserve">3. </t>
  </si>
  <si>
    <t>Прибуток до оподаткування</t>
  </si>
  <si>
    <t xml:space="preserve">4. </t>
  </si>
  <si>
    <t>Чистий прибуток</t>
  </si>
  <si>
    <t>5 .</t>
  </si>
  <si>
    <t>Рентабельність реалізації</t>
  </si>
  <si>
    <t>6.</t>
  </si>
  <si>
    <t>Витрати на 1 грн. реалізованої продукції</t>
  </si>
  <si>
    <t>коп.</t>
  </si>
  <si>
    <t xml:space="preserve">7. </t>
  </si>
  <si>
    <t>Продуктивність праці</t>
  </si>
  <si>
    <t>8.</t>
  </si>
  <si>
    <t>Прибуток від реалізації продукції на 1 прац.</t>
  </si>
  <si>
    <t>Фінансовий стан на кінець періоду</t>
  </si>
  <si>
    <t>9.</t>
  </si>
  <si>
    <t>Середньспискова чисельність штатних працівників</t>
  </si>
  <si>
    <t>чол.</t>
  </si>
  <si>
    <t>10.</t>
  </si>
  <si>
    <t>Середньомісячна заробітна плата штатних працівників</t>
  </si>
  <si>
    <t xml:space="preserve">11. </t>
  </si>
  <si>
    <t>Витрати на ведення лісового господарства-всього</t>
  </si>
  <si>
    <t>Питома вага власних коштів</t>
  </si>
  <si>
    <t>12.</t>
  </si>
  <si>
    <t>Фінансування на 1 га загальної плоші земель</t>
  </si>
  <si>
    <t>13.</t>
  </si>
  <si>
    <t xml:space="preserve">Посадка лісу та прир. поновлення </t>
  </si>
  <si>
    <t>га</t>
  </si>
  <si>
    <t>в т.ч. посадка лісу</t>
  </si>
  <si>
    <t>сприяння природньому поновленню</t>
  </si>
  <si>
    <t>14.</t>
  </si>
  <si>
    <t>Дебіторська заборгованість</t>
  </si>
  <si>
    <t>15.</t>
  </si>
  <si>
    <t>Кредиторська заборгованість - всього</t>
  </si>
  <si>
    <t>в т.ч. -за товари,роботи, послуги,одерж. аванси</t>
  </si>
  <si>
    <t>до бюжету</t>
  </si>
  <si>
    <t>до соціальних фондів</t>
  </si>
  <si>
    <t>по зарплаті</t>
  </si>
  <si>
    <t>інші зобов"язання</t>
  </si>
  <si>
    <t>16.</t>
  </si>
  <si>
    <t>Єдиний соціальний внесок</t>
  </si>
  <si>
    <t>Сплачено ЄСВ на 1 грн. реал. продукції</t>
  </si>
  <si>
    <t>Сплачено ЄСВ на 1 кбм.загот.деревини</t>
  </si>
  <si>
    <t>17.</t>
  </si>
  <si>
    <t>Сплач.податків до бюджету ,всього</t>
  </si>
  <si>
    <t>в т.ч. до місцевого бюджету</t>
  </si>
  <si>
    <t>Сплач. податків на 1 грн. реал.продукції</t>
  </si>
  <si>
    <t>Сплач.податків на 1 кбм загот. деревини</t>
  </si>
  <si>
    <t>Лісозаготівля</t>
  </si>
  <si>
    <t>18.</t>
  </si>
  <si>
    <t>Обсяг заготівлі деревини ,всього</t>
  </si>
  <si>
    <t>т. кбм</t>
  </si>
  <si>
    <t>в т.ч. ГК</t>
  </si>
  <si>
    <t>РП з ВЛГ</t>
  </si>
  <si>
    <t>Питома вага  ГК</t>
  </si>
  <si>
    <t>19.</t>
  </si>
  <si>
    <t>Залишки лісопродукції</t>
  </si>
  <si>
    <t>в % до заготівлі</t>
  </si>
  <si>
    <t>20.</t>
  </si>
  <si>
    <t>21.</t>
  </si>
  <si>
    <t>Середньореалізаційна ціна загот. деревини</t>
  </si>
  <si>
    <t>Собівартість  1 кбм загот. деревини</t>
  </si>
  <si>
    <t>22.</t>
  </si>
  <si>
    <t>23.</t>
  </si>
  <si>
    <t>Прибуток на 1 кбм загот.деревини</t>
  </si>
  <si>
    <t>Рентабельність 1 кбм загот. деревини</t>
  </si>
  <si>
    <t>Обсяг заготівлі деревини методом підряду</t>
  </si>
  <si>
    <t>% заготівлі  методом підряду</t>
  </si>
  <si>
    <t xml:space="preserve"> питома вага експорту ( грошова)</t>
  </si>
  <si>
    <t>Загальна площа земель ,  які перебувають у постійному користуванні</t>
  </si>
  <si>
    <t>тис.га</t>
  </si>
  <si>
    <t>% росту 2017р. до 2016р.</t>
  </si>
  <si>
    <t>Відхилення  2017р. до 2016р.+,-</t>
  </si>
  <si>
    <t>Основні техніко - економічні показники по ДП "Калуський лісгосп"</t>
  </si>
  <si>
    <t>В.М.Демус</t>
  </si>
  <si>
    <t xml:space="preserve">Директор ДП "Калуський лісгосп"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</si>
</sst>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1" xfId="0" applyNumberFormat="1" applyFill="1" applyBorder="1"/>
    <xf numFmtId="0" fontId="0" fillId="0" borderId="0" xfId="0" applyBorder="1" applyAlignment="1"/>
    <xf numFmtId="2" fontId="0" fillId="2" borderId="1" xfId="0" applyNumberFormat="1" applyFill="1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4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>
      <selection activeCell="N37" sqref="N37"/>
    </sheetView>
  </sheetViews>
  <sheetFormatPr defaultRowHeight="15"/>
  <cols>
    <col min="1" max="1" width="5" customWidth="1"/>
    <col min="2" max="2" width="37" customWidth="1"/>
    <col min="3" max="3" width="7.85546875" customWidth="1"/>
    <col min="6" max="6" width="9.140625" customWidth="1"/>
  </cols>
  <sheetData>
    <row r="1" spans="1:19">
      <c r="B1" s="7" t="s">
        <v>87</v>
      </c>
      <c r="C1" s="7"/>
      <c r="D1" s="7"/>
      <c r="E1" s="7"/>
      <c r="F1" s="7"/>
      <c r="G1" s="7"/>
    </row>
    <row r="2" spans="1:19" ht="15.75" thickBot="1"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" customHeight="1">
      <c r="A3" s="30" t="s">
        <v>4</v>
      </c>
      <c r="B3" s="28" t="s">
        <v>0</v>
      </c>
      <c r="C3" s="32" t="s">
        <v>3</v>
      </c>
      <c r="D3" s="33">
        <v>2016</v>
      </c>
      <c r="E3" s="33">
        <v>2017</v>
      </c>
      <c r="F3" s="27" t="s">
        <v>86</v>
      </c>
      <c r="G3" s="27" t="s">
        <v>85</v>
      </c>
      <c r="H3" s="35"/>
      <c r="I3" s="35"/>
      <c r="J3" s="34"/>
      <c r="K3" s="34"/>
      <c r="L3" s="35"/>
      <c r="M3" s="35"/>
      <c r="N3" s="34"/>
      <c r="O3" s="34"/>
      <c r="P3" s="35"/>
      <c r="Q3" s="35"/>
      <c r="R3" s="34"/>
      <c r="S3" s="34"/>
    </row>
    <row r="4" spans="1:19" ht="57.75" customHeight="1">
      <c r="A4" s="31"/>
      <c r="B4" s="29"/>
      <c r="C4" s="33"/>
      <c r="D4" s="33"/>
      <c r="E4" s="33"/>
      <c r="F4" s="27"/>
      <c r="G4" s="27"/>
      <c r="H4" s="35"/>
      <c r="I4" s="35"/>
      <c r="J4" s="34"/>
      <c r="K4" s="34"/>
      <c r="L4" s="35"/>
      <c r="M4" s="35"/>
      <c r="N4" s="34"/>
      <c r="O4" s="34"/>
      <c r="P4" s="35"/>
      <c r="Q4" s="35"/>
      <c r="R4" s="34"/>
      <c r="S4" s="34"/>
    </row>
    <row r="5" spans="1:19">
      <c r="A5" s="9" t="s">
        <v>1</v>
      </c>
      <c r="B5" s="2" t="s">
        <v>2</v>
      </c>
      <c r="C5" s="1" t="s">
        <v>5</v>
      </c>
      <c r="D5" s="1">
        <v>17312</v>
      </c>
      <c r="E5" s="1">
        <v>21635</v>
      </c>
      <c r="F5" s="19">
        <f>E5-D5</f>
        <v>4323</v>
      </c>
      <c r="G5" s="20">
        <f>E5/D5*100</f>
        <v>124.97111829944546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>
      <c r="A6" s="9"/>
      <c r="B6" s="2" t="s">
        <v>6</v>
      </c>
      <c r="C6" s="1" t="s">
        <v>5</v>
      </c>
      <c r="D6" s="1">
        <v>166.3</v>
      </c>
      <c r="E6" s="1">
        <v>0</v>
      </c>
      <c r="F6" s="19">
        <f t="shared" ref="F6:F54" si="0">E6-D6</f>
        <v>-166.3</v>
      </c>
      <c r="G6" s="20">
        <f t="shared" ref="G6:G54" si="1">E6/D6*100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/>
      <c r="B7" s="2" t="s">
        <v>82</v>
      </c>
      <c r="C7" s="1" t="s">
        <v>7</v>
      </c>
      <c r="D7" s="14">
        <v>1</v>
      </c>
      <c r="E7" s="14">
        <v>0</v>
      </c>
      <c r="F7" s="19">
        <f t="shared" si="0"/>
        <v>-1</v>
      </c>
      <c r="G7" s="20">
        <f t="shared" si="1"/>
        <v>0</v>
      </c>
      <c r="H7" s="8"/>
      <c r="I7" s="23"/>
      <c r="J7" s="23"/>
      <c r="K7" s="8"/>
      <c r="L7" s="8"/>
      <c r="M7" s="8"/>
      <c r="N7" s="8"/>
      <c r="O7" s="8"/>
      <c r="P7" s="8"/>
      <c r="Q7" s="8"/>
      <c r="R7" s="8"/>
      <c r="S7" s="8"/>
    </row>
    <row r="8" spans="1:19">
      <c r="A8" s="9" t="s">
        <v>8</v>
      </c>
      <c r="B8" s="2" t="s">
        <v>9</v>
      </c>
      <c r="C8" s="1" t="s">
        <v>10</v>
      </c>
      <c r="D8" s="1">
        <v>0</v>
      </c>
      <c r="E8" s="1">
        <v>0</v>
      </c>
      <c r="F8" s="19">
        <f t="shared" si="0"/>
        <v>0</v>
      </c>
      <c r="G8" s="20" t="e">
        <f t="shared" si="1"/>
        <v>#DIV/0!</v>
      </c>
      <c r="H8" s="8"/>
      <c r="I8" s="23"/>
      <c r="J8" s="23"/>
      <c r="K8" s="8"/>
      <c r="L8" s="8"/>
      <c r="M8" s="8"/>
      <c r="N8" s="8"/>
      <c r="O8" s="8"/>
      <c r="P8" s="8"/>
      <c r="Q8" s="8"/>
      <c r="R8" s="8"/>
      <c r="S8" s="8"/>
    </row>
    <row r="9" spans="1:19">
      <c r="A9" s="9"/>
      <c r="B9" s="2" t="s">
        <v>11</v>
      </c>
      <c r="C9" s="1" t="s">
        <v>10</v>
      </c>
      <c r="D9" s="1">
        <v>0.11</v>
      </c>
      <c r="E9" s="1">
        <v>0</v>
      </c>
      <c r="F9" s="19">
        <f t="shared" si="0"/>
        <v>-0.11</v>
      </c>
      <c r="G9" s="20">
        <f t="shared" si="1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>
      <c r="A10" s="9"/>
      <c r="B10" s="2" t="s">
        <v>12</v>
      </c>
      <c r="C10" s="1" t="s">
        <v>7</v>
      </c>
      <c r="D10" s="1">
        <v>0</v>
      </c>
      <c r="E10" s="1">
        <v>0</v>
      </c>
      <c r="F10" s="19">
        <f t="shared" si="0"/>
        <v>0</v>
      </c>
      <c r="G10" s="20" t="e">
        <f t="shared" si="1"/>
        <v>#DIV/0!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45" customHeight="1">
      <c r="A11" s="9"/>
      <c r="B11" s="3" t="s">
        <v>13</v>
      </c>
      <c r="C11" s="1" t="s">
        <v>14</v>
      </c>
      <c r="D11" s="1">
        <v>824.4</v>
      </c>
      <c r="E11" s="1">
        <v>1030.2</v>
      </c>
      <c r="F11" s="19">
        <v>0</v>
      </c>
      <c r="G11" s="20">
        <f t="shared" si="1"/>
        <v>124.96360989810773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51" customHeight="1">
      <c r="A12" s="9"/>
      <c r="B12" s="3" t="s">
        <v>83</v>
      </c>
      <c r="C12" s="1" t="s">
        <v>84</v>
      </c>
      <c r="D12" s="1">
        <v>21</v>
      </c>
      <c r="E12" s="1">
        <v>21</v>
      </c>
      <c r="F12" s="19">
        <f t="shared" si="0"/>
        <v>0</v>
      </c>
      <c r="G12" s="20">
        <f t="shared" si="1"/>
        <v>100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A13" s="9" t="s">
        <v>15</v>
      </c>
      <c r="B13" s="2" t="s">
        <v>16</v>
      </c>
      <c r="C13" s="1" t="s">
        <v>5</v>
      </c>
      <c r="D13" s="1">
        <v>402</v>
      </c>
      <c r="E13" s="1">
        <v>752</v>
      </c>
      <c r="F13" s="19">
        <f t="shared" si="0"/>
        <v>350</v>
      </c>
      <c r="G13" s="20">
        <f t="shared" si="1"/>
        <v>187.06467661691542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9" t="s">
        <v>17</v>
      </c>
      <c r="B14" s="2" t="s">
        <v>18</v>
      </c>
      <c r="C14" s="1" t="s">
        <v>5</v>
      </c>
      <c r="D14" s="1">
        <v>321</v>
      </c>
      <c r="E14" s="1">
        <v>603</v>
      </c>
      <c r="F14" s="19">
        <f t="shared" si="0"/>
        <v>282</v>
      </c>
      <c r="G14" s="20">
        <f t="shared" si="1"/>
        <v>187.85046728971963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>
      <c r="A15" s="9" t="s">
        <v>19</v>
      </c>
      <c r="B15" s="2" t="s">
        <v>20</v>
      </c>
      <c r="C15" s="1" t="s">
        <v>7</v>
      </c>
      <c r="D15" s="1">
        <v>1.8</v>
      </c>
      <c r="E15" s="1">
        <v>2.8</v>
      </c>
      <c r="F15" s="19">
        <f t="shared" si="0"/>
        <v>0.99999999999999978</v>
      </c>
      <c r="G15" s="20">
        <f t="shared" si="1"/>
        <v>155.55555555555554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>
      <c r="A16" s="9" t="s">
        <v>21</v>
      </c>
      <c r="B16" s="2" t="s">
        <v>22</v>
      </c>
      <c r="C16" s="1" t="s">
        <v>23</v>
      </c>
      <c r="D16" s="1">
        <v>0</v>
      </c>
      <c r="E16" s="1">
        <v>0</v>
      </c>
      <c r="F16" s="19">
        <f t="shared" si="0"/>
        <v>0</v>
      </c>
      <c r="G16" s="20" t="e">
        <f t="shared" si="1"/>
        <v>#DIV/0!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9" t="s">
        <v>24</v>
      </c>
      <c r="B17" s="2" t="s">
        <v>25</v>
      </c>
      <c r="C17" s="1" t="s">
        <v>14</v>
      </c>
      <c r="D17" s="1">
        <v>128237</v>
      </c>
      <c r="E17" s="1">
        <v>152359</v>
      </c>
      <c r="F17" s="19">
        <f t="shared" si="0"/>
        <v>24122</v>
      </c>
      <c r="G17" s="20">
        <f t="shared" si="1"/>
        <v>118.81048371374877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7" customHeight="1">
      <c r="A18" s="9" t="s">
        <v>26</v>
      </c>
      <c r="B18" s="3" t="s">
        <v>27</v>
      </c>
      <c r="C18" s="1" t="s">
        <v>14</v>
      </c>
      <c r="D18" s="15">
        <v>2377.8000000000002</v>
      </c>
      <c r="E18" s="15">
        <v>4246.5</v>
      </c>
      <c r="F18" s="19">
        <f t="shared" si="0"/>
        <v>1868.6999999999998</v>
      </c>
      <c r="G18" s="20">
        <f t="shared" si="1"/>
        <v>178.58945243502396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>
      <c r="A19" s="9"/>
      <c r="B19" s="4" t="s">
        <v>28</v>
      </c>
      <c r="C19" s="1"/>
      <c r="D19" s="1"/>
      <c r="E19" s="1"/>
      <c r="F19" s="19">
        <f t="shared" si="0"/>
        <v>0</v>
      </c>
      <c r="G19" s="20" t="e">
        <f t="shared" si="1"/>
        <v>#DIV/0!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30" customHeight="1">
      <c r="A20" s="9" t="s">
        <v>29</v>
      </c>
      <c r="B20" s="3" t="s">
        <v>30</v>
      </c>
      <c r="C20" s="1" t="s">
        <v>31</v>
      </c>
      <c r="D20" s="1">
        <v>135</v>
      </c>
      <c r="E20" s="1">
        <v>142</v>
      </c>
      <c r="F20" s="19">
        <f t="shared" si="0"/>
        <v>7</v>
      </c>
      <c r="G20" s="20">
        <f t="shared" si="1"/>
        <v>105.18518518518518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8.5" customHeight="1">
      <c r="A21" s="9" t="s">
        <v>32</v>
      </c>
      <c r="B21" s="3" t="s">
        <v>33</v>
      </c>
      <c r="C21" s="1" t="s">
        <v>14</v>
      </c>
      <c r="D21" s="1">
        <v>5203</v>
      </c>
      <c r="E21" s="1">
        <v>6334</v>
      </c>
      <c r="F21" s="19">
        <f t="shared" si="0"/>
        <v>1131</v>
      </c>
      <c r="G21" s="20">
        <f t="shared" si="1"/>
        <v>121.73745915817797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9.25" customHeight="1">
      <c r="A22" s="9" t="s">
        <v>34</v>
      </c>
      <c r="B22" s="5" t="s">
        <v>35</v>
      </c>
      <c r="C22" s="1" t="s">
        <v>5</v>
      </c>
      <c r="D22" s="1">
        <v>7537.8</v>
      </c>
      <c r="E22" s="1">
        <v>8835</v>
      </c>
      <c r="F22" s="19">
        <f t="shared" si="0"/>
        <v>1297.1999999999998</v>
      </c>
      <c r="G22" s="20">
        <f t="shared" si="1"/>
        <v>117.20926530287352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>
      <c r="A23" s="9"/>
      <c r="B23" s="5" t="s">
        <v>36</v>
      </c>
      <c r="C23" s="1" t="s">
        <v>7</v>
      </c>
      <c r="D23" s="1">
        <v>100</v>
      </c>
      <c r="E23" s="1">
        <v>100</v>
      </c>
      <c r="F23" s="19">
        <f t="shared" si="0"/>
        <v>0</v>
      </c>
      <c r="G23" s="20">
        <f t="shared" si="1"/>
        <v>100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30">
      <c r="A24" s="9" t="s">
        <v>37</v>
      </c>
      <c r="B24" s="5" t="s">
        <v>38</v>
      </c>
      <c r="C24" s="1" t="s">
        <v>14</v>
      </c>
      <c r="D24" s="13">
        <v>358.94</v>
      </c>
      <c r="E24" s="13">
        <v>420.71</v>
      </c>
      <c r="F24" s="19">
        <f t="shared" si="0"/>
        <v>61.769999999999982</v>
      </c>
      <c r="G24" s="20">
        <f t="shared" si="1"/>
        <v>117.20900429041066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>
      <c r="A25" s="9" t="s">
        <v>39</v>
      </c>
      <c r="B25" s="5" t="s">
        <v>40</v>
      </c>
      <c r="C25" s="1" t="s">
        <v>41</v>
      </c>
      <c r="D25" s="1">
        <v>32</v>
      </c>
      <c r="E25" s="1">
        <v>34</v>
      </c>
      <c r="F25" s="19">
        <f t="shared" si="0"/>
        <v>2</v>
      </c>
      <c r="G25" s="20">
        <f t="shared" si="1"/>
        <v>106.25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>
      <c r="A26" s="9"/>
      <c r="B26" s="5" t="s">
        <v>42</v>
      </c>
      <c r="C26" s="1" t="s">
        <v>41</v>
      </c>
      <c r="D26" s="1">
        <v>20</v>
      </c>
      <c r="E26" s="1">
        <v>23</v>
      </c>
      <c r="F26" s="19">
        <v>3</v>
      </c>
      <c r="G26" s="20">
        <f t="shared" si="1"/>
        <v>114.99999999999999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>
      <c r="A27" s="9"/>
      <c r="B27" s="5" t="s">
        <v>43</v>
      </c>
      <c r="C27" s="1" t="s">
        <v>41</v>
      </c>
      <c r="D27" s="1">
        <v>12</v>
      </c>
      <c r="E27" s="1">
        <v>9</v>
      </c>
      <c r="F27" s="19">
        <f t="shared" si="0"/>
        <v>-3</v>
      </c>
      <c r="G27" s="20">
        <f t="shared" si="1"/>
        <v>75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>
      <c r="A28" s="9" t="s">
        <v>44</v>
      </c>
      <c r="B28" s="5" t="s">
        <v>45</v>
      </c>
      <c r="C28" s="1" t="s">
        <v>5</v>
      </c>
      <c r="D28" s="1">
        <v>997</v>
      </c>
      <c r="E28" s="1">
        <v>1015</v>
      </c>
      <c r="F28" s="19">
        <f t="shared" si="0"/>
        <v>18</v>
      </c>
      <c r="G28" s="20">
        <f t="shared" si="1"/>
        <v>101.80541624874624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>
      <c r="A29" s="9" t="s">
        <v>46</v>
      </c>
      <c r="B29" s="5" t="s">
        <v>47</v>
      </c>
      <c r="C29" s="1" t="s">
        <v>5</v>
      </c>
      <c r="D29" s="1">
        <v>3240</v>
      </c>
      <c r="E29" s="1">
        <v>2950</v>
      </c>
      <c r="F29" s="19">
        <f t="shared" si="0"/>
        <v>-290</v>
      </c>
      <c r="G29" s="20">
        <f t="shared" si="1"/>
        <v>91.049382716049394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30">
      <c r="A30" s="9"/>
      <c r="B30" s="5" t="s">
        <v>48</v>
      </c>
      <c r="C30" s="1" t="s">
        <v>5</v>
      </c>
      <c r="D30" s="1">
        <v>1524</v>
      </c>
      <c r="E30" s="1">
        <v>492</v>
      </c>
      <c r="F30" s="19">
        <f t="shared" si="0"/>
        <v>-1032</v>
      </c>
      <c r="G30" s="20">
        <f t="shared" si="1"/>
        <v>32.283464566929133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>
      <c r="A31" s="9"/>
      <c r="B31" s="5" t="s">
        <v>49</v>
      </c>
      <c r="C31" s="1" t="s">
        <v>5</v>
      </c>
      <c r="D31" s="1">
        <v>912</v>
      </c>
      <c r="E31" s="1">
        <v>539</v>
      </c>
      <c r="F31" s="19">
        <f t="shared" si="0"/>
        <v>-373</v>
      </c>
      <c r="G31" s="20">
        <f t="shared" si="1"/>
        <v>59.100877192982459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>
      <c r="A32" s="9"/>
      <c r="B32" s="5" t="s">
        <v>50</v>
      </c>
      <c r="C32" s="1" t="s">
        <v>5</v>
      </c>
      <c r="D32" s="1">
        <v>160</v>
      </c>
      <c r="E32" s="1">
        <v>161</v>
      </c>
      <c r="F32" s="19">
        <f t="shared" si="0"/>
        <v>1</v>
      </c>
      <c r="G32" s="20">
        <f t="shared" si="1"/>
        <v>100.62500000000001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>
      <c r="A33" s="9"/>
      <c r="B33" s="5" t="s">
        <v>51</v>
      </c>
      <c r="C33" s="1" t="s">
        <v>5</v>
      </c>
      <c r="D33" s="1">
        <v>516</v>
      </c>
      <c r="E33" s="1">
        <v>500</v>
      </c>
      <c r="F33" s="19">
        <f t="shared" si="0"/>
        <v>-16</v>
      </c>
      <c r="G33" s="20">
        <f t="shared" si="1"/>
        <v>96.899224806201545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>
      <c r="A34" s="9"/>
      <c r="B34" s="5" t="s">
        <v>52</v>
      </c>
      <c r="C34" s="1" t="s">
        <v>5</v>
      </c>
      <c r="D34" s="1">
        <v>1</v>
      </c>
      <c r="E34" s="1">
        <v>1</v>
      </c>
      <c r="F34" s="19">
        <f t="shared" si="0"/>
        <v>0</v>
      </c>
      <c r="G34" s="20">
        <f t="shared" si="1"/>
        <v>100</v>
      </c>
      <c r="H34" s="8"/>
      <c r="I34" s="8"/>
      <c r="J34" s="36"/>
      <c r="K34" s="8"/>
      <c r="L34" s="8"/>
      <c r="M34" s="8"/>
      <c r="N34" s="8"/>
      <c r="O34" s="8"/>
      <c r="P34" s="8"/>
      <c r="Q34" s="8"/>
      <c r="R34" s="8"/>
      <c r="S34" s="8"/>
    </row>
    <row r="35" spans="1:19">
      <c r="A35" s="9" t="s">
        <v>53</v>
      </c>
      <c r="B35" s="5" t="s">
        <v>54</v>
      </c>
      <c r="C35" s="1" t="s">
        <v>5</v>
      </c>
      <c r="D35" s="1">
        <v>1814</v>
      </c>
      <c r="E35" s="1">
        <v>2350</v>
      </c>
      <c r="F35" s="19">
        <f t="shared" si="0"/>
        <v>536</v>
      </c>
      <c r="G35" s="20">
        <f t="shared" si="1"/>
        <v>129.54796030871003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30">
      <c r="A36" s="9"/>
      <c r="B36" s="5" t="s">
        <v>55</v>
      </c>
      <c r="C36" s="1" t="s">
        <v>23</v>
      </c>
      <c r="D36" s="24">
        <f>D35/D5*100</f>
        <v>10.478280961182994</v>
      </c>
      <c r="E36" s="24">
        <f>E35/E5*100</f>
        <v>10.862029119482321</v>
      </c>
      <c r="F36" s="21">
        <f t="shared" si="0"/>
        <v>0.38374815829932629</v>
      </c>
      <c r="G36" s="20">
        <f t="shared" si="1"/>
        <v>103.66231979960195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30">
      <c r="A37" s="9"/>
      <c r="B37" s="5" t="s">
        <v>56</v>
      </c>
      <c r="C37" s="1" t="s">
        <v>14</v>
      </c>
      <c r="D37" s="24">
        <f>D35/D43</f>
        <v>69.104761904761901</v>
      </c>
      <c r="E37" s="24">
        <f>E35/E43</f>
        <v>94.377510040160644</v>
      </c>
      <c r="F37" s="19">
        <f t="shared" si="0"/>
        <v>25.272748135398743</v>
      </c>
      <c r="G37" s="20">
        <f t="shared" si="1"/>
        <v>136.57164490376059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>
      <c r="A38" s="9" t="s">
        <v>57</v>
      </c>
      <c r="B38" s="5" t="s">
        <v>58</v>
      </c>
      <c r="C38" s="1" t="s">
        <v>5</v>
      </c>
      <c r="D38" s="25">
        <v>8200</v>
      </c>
      <c r="E38" s="25">
        <v>10068</v>
      </c>
      <c r="F38" s="19">
        <f t="shared" si="0"/>
        <v>1868</v>
      </c>
      <c r="G38" s="20">
        <f t="shared" si="1"/>
        <v>122.78048780487805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>
      <c r="A39" s="9"/>
      <c r="B39" s="5" t="s">
        <v>59</v>
      </c>
      <c r="C39" s="1" t="s">
        <v>5</v>
      </c>
      <c r="D39" s="25">
        <v>2287</v>
      </c>
      <c r="E39" s="25">
        <v>5244</v>
      </c>
      <c r="F39" s="19">
        <f t="shared" si="0"/>
        <v>2957</v>
      </c>
      <c r="G39" s="20">
        <f t="shared" si="1"/>
        <v>229.29602098819416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30">
      <c r="A40" s="9"/>
      <c r="B40" s="5" t="s">
        <v>60</v>
      </c>
      <c r="C40" s="1" t="s">
        <v>23</v>
      </c>
      <c r="D40" s="24">
        <f>D38/D5*100</f>
        <v>47.365988909426989</v>
      </c>
      <c r="E40" s="24">
        <f>E38/E5*100</f>
        <v>46.535706031892765</v>
      </c>
      <c r="F40" s="22">
        <f t="shared" si="0"/>
        <v>-0.83028287753422347</v>
      </c>
      <c r="G40" s="20">
        <f t="shared" si="1"/>
        <v>98.247090588308239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30">
      <c r="A41" s="9"/>
      <c r="B41" s="5" t="s">
        <v>61</v>
      </c>
      <c r="C41" s="1" t="s">
        <v>14</v>
      </c>
      <c r="D41" s="24">
        <f>D38/D43</f>
        <v>312.38095238095241</v>
      </c>
      <c r="E41" s="24">
        <f>E38/E43</f>
        <v>404.3373493975904</v>
      </c>
      <c r="F41" s="22">
        <f t="shared" si="0"/>
        <v>91.956397016637993</v>
      </c>
      <c r="G41" s="20">
        <f t="shared" si="1"/>
        <v>129.43726124008228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>
      <c r="A42" s="9"/>
      <c r="B42" s="6" t="s">
        <v>62</v>
      </c>
      <c r="C42" s="1"/>
      <c r="D42" s="1"/>
      <c r="E42" s="1"/>
      <c r="F42" s="19">
        <f t="shared" si="0"/>
        <v>0</v>
      </c>
      <c r="G42" s="20" t="e">
        <f t="shared" si="1"/>
        <v>#DIV/0!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>
      <c r="A43" s="9" t="s">
        <v>63</v>
      </c>
      <c r="B43" s="5" t="s">
        <v>64</v>
      </c>
      <c r="C43" s="1" t="s">
        <v>65</v>
      </c>
      <c r="D43" s="1">
        <v>26.25</v>
      </c>
      <c r="E43" s="1">
        <v>24.9</v>
      </c>
      <c r="F43" s="19">
        <f t="shared" si="0"/>
        <v>-1.3500000000000014</v>
      </c>
      <c r="G43" s="20">
        <f t="shared" si="1"/>
        <v>94.857142857142847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>
      <c r="A44" s="9"/>
      <c r="B44" s="5" t="s">
        <v>66</v>
      </c>
      <c r="C44" s="1" t="s">
        <v>65</v>
      </c>
      <c r="D44" s="18">
        <v>11.28</v>
      </c>
      <c r="E44" s="18">
        <v>9.3000000000000007</v>
      </c>
      <c r="F44" s="19">
        <f t="shared" si="0"/>
        <v>-1.9799999999999986</v>
      </c>
      <c r="G44" s="20">
        <f t="shared" si="1"/>
        <v>82.44680851063832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>
      <c r="A45" s="9"/>
      <c r="B45" s="5" t="s">
        <v>67</v>
      </c>
      <c r="C45" s="1" t="s">
        <v>65</v>
      </c>
      <c r="D45" s="18">
        <v>14.97</v>
      </c>
      <c r="E45" s="18">
        <v>15.6</v>
      </c>
      <c r="F45" s="19">
        <f t="shared" si="0"/>
        <v>0.62999999999999901</v>
      </c>
      <c r="G45" s="20">
        <f t="shared" si="1"/>
        <v>104.20841683366733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>
      <c r="A46" s="9"/>
      <c r="B46" s="5" t="s">
        <v>68</v>
      </c>
      <c r="C46" s="1" t="s">
        <v>7</v>
      </c>
      <c r="D46" s="1">
        <v>43</v>
      </c>
      <c r="E46" s="1">
        <v>37</v>
      </c>
      <c r="F46" s="19">
        <f t="shared" si="0"/>
        <v>-6</v>
      </c>
      <c r="G46" s="20">
        <f t="shared" si="1"/>
        <v>86.04651162790698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>
      <c r="A47" s="9" t="s">
        <v>69</v>
      </c>
      <c r="B47" s="5" t="s">
        <v>70</v>
      </c>
      <c r="C47" s="1" t="s">
        <v>65</v>
      </c>
      <c r="D47" s="1">
        <v>1.405</v>
      </c>
      <c r="E47" s="1">
        <v>1.034</v>
      </c>
      <c r="F47" s="19">
        <f t="shared" si="0"/>
        <v>-0.371</v>
      </c>
      <c r="G47" s="20">
        <f t="shared" si="1"/>
        <v>73.594306049822066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>
      <c r="A48" s="9"/>
      <c r="B48" s="5" t="s">
        <v>71</v>
      </c>
      <c r="C48" s="1" t="s">
        <v>7</v>
      </c>
      <c r="D48" s="1">
        <v>5.3</v>
      </c>
      <c r="E48" s="1">
        <v>4.2</v>
      </c>
      <c r="F48" s="19">
        <f t="shared" si="0"/>
        <v>-1.0999999999999996</v>
      </c>
      <c r="G48" s="20">
        <f t="shared" si="1"/>
        <v>79.245283018867923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>
      <c r="A49" s="9" t="s">
        <v>72</v>
      </c>
      <c r="B49" s="5" t="s">
        <v>75</v>
      </c>
      <c r="C49" s="1" t="s">
        <v>14</v>
      </c>
      <c r="D49" s="1">
        <v>580.6</v>
      </c>
      <c r="E49" s="1">
        <v>688.8</v>
      </c>
      <c r="F49" s="19">
        <f t="shared" si="0"/>
        <v>108.19999999999993</v>
      </c>
      <c r="G49" s="20">
        <f t="shared" si="1"/>
        <v>118.6358939028591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30">
      <c r="A50" s="9" t="s">
        <v>73</v>
      </c>
      <c r="B50" s="5" t="s">
        <v>74</v>
      </c>
      <c r="C50" s="1" t="s">
        <v>14</v>
      </c>
      <c r="D50" s="1">
        <v>591.85</v>
      </c>
      <c r="E50" s="1">
        <v>715.7</v>
      </c>
      <c r="F50" s="19">
        <f t="shared" si="0"/>
        <v>123.85000000000002</v>
      </c>
      <c r="G50" s="20">
        <f t="shared" si="1"/>
        <v>120.92591028132129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>
      <c r="A51" s="9" t="s">
        <v>76</v>
      </c>
      <c r="B51" s="5" t="s">
        <v>78</v>
      </c>
      <c r="C51" s="1" t="s">
        <v>14</v>
      </c>
      <c r="D51" s="1">
        <v>11.2</v>
      </c>
      <c r="E51" s="1">
        <v>24.2</v>
      </c>
      <c r="F51" s="19">
        <f t="shared" si="0"/>
        <v>13</v>
      </c>
      <c r="G51" s="20">
        <f t="shared" si="1"/>
        <v>216.07142857142856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>
      <c r="A52" s="9" t="s">
        <v>77</v>
      </c>
      <c r="B52" s="5" t="s">
        <v>79</v>
      </c>
      <c r="C52" s="1" t="s">
        <v>7</v>
      </c>
      <c r="D52" s="1">
        <v>1.9</v>
      </c>
      <c r="E52" s="1">
        <v>3.8</v>
      </c>
      <c r="F52" s="19">
        <f t="shared" si="0"/>
        <v>1.9</v>
      </c>
      <c r="G52" s="20">
        <f t="shared" si="1"/>
        <v>200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30">
      <c r="A53" s="9" t="s">
        <v>77</v>
      </c>
      <c r="B53" s="5" t="s">
        <v>80</v>
      </c>
      <c r="C53" s="1" t="s">
        <v>10</v>
      </c>
      <c r="D53" s="1">
        <v>4.1100000000000003</v>
      </c>
      <c r="E53" s="1">
        <v>3.4</v>
      </c>
      <c r="F53" s="19">
        <f t="shared" si="0"/>
        <v>-0.71000000000000041</v>
      </c>
      <c r="G53" s="20">
        <f t="shared" si="1"/>
        <v>82.725060827250601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.75" thickBot="1">
      <c r="A54" s="10"/>
      <c r="B54" s="11" t="s">
        <v>81</v>
      </c>
      <c r="C54" s="12" t="s">
        <v>7</v>
      </c>
      <c r="D54" s="14">
        <v>15.6</v>
      </c>
      <c r="E54" s="14">
        <v>13.6</v>
      </c>
      <c r="F54" s="19">
        <f t="shared" si="0"/>
        <v>-2</v>
      </c>
      <c r="G54" s="20">
        <f t="shared" si="1"/>
        <v>87.179487179487182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6" spans="1:19">
      <c r="B56" s="17"/>
      <c r="E56" s="26"/>
      <c r="F56" s="26"/>
    </row>
    <row r="57" spans="1:19">
      <c r="B57" s="16" t="s">
        <v>89</v>
      </c>
      <c r="E57" s="26" t="s">
        <v>88</v>
      </c>
      <c r="F57" s="26"/>
      <c r="G57" s="26"/>
    </row>
    <row r="58" spans="1:19">
      <c r="B58" s="16"/>
      <c r="E58" s="26"/>
      <c r="F58" s="26"/>
    </row>
    <row r="60" spans="1:19">
      <c r="E60" s="26"/>
      <c r="F60" s="26"/>
    </row>
  </sheetData>
  <mergeCells count="23"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B3:B4"/>
    <mergeCell ref="A3:A4"/>
    <mergeCell ref="C3:C4"/>
    <mergeCell ref="D3:D4"/>
    <mergeCell ref="E3:E4"/>
    <mergeCell ref="E56:F56"/>
    <mergeCell ref="E58:F58"/>
    <mergeCell ref="E60:F60"/>
    <mergeCell ref="F3:F4"/>
    <mergeCell ref="G3:G4"/>
    <mergeCell ref="E57:G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2018-02-05T06:19:49Z</dcterms:modified>
</cp:coreProperties>
</file>